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yancy\Dropbox\Clientes\Agencia Seguros Inv.ySeg.Occ.SA\1 ESTADOS FINANCIEROS COMPARATIVOS\SETIEMBRE 2024\"/>
    </mc:Choice>
  </mc:AlternateContent>
  <xr:revisionPtr revIDLastSave="0" documentId="13_ncr:1_{E792ECBC-FDFB-429C-9802-96F996BBEFCB}" xr6:coauthVersionLast="47" xr6:coauthVersionMax="47" xr10:uidLastSave="{00000000-0000-0000-0000-000000000000}"/>
  <bookViews>
    <workbookView xWindow="-120" yWindow="-120" windowWidth="29040" windowHeight="15840" xr2:uid="{35A2C41E-F87F-4868-A286-5119AD7ED315}"/>
  </bookViews>
  <sheets>
    <sheet name="Hoja3" sheetId="3" r:id="rId1"/>
  </sheets>
  <calcPr calcId="181029"/>
</workbook>
</file>

<file path=xl/calcChain.xml><?xml version="1.0" encoding="utf-8"?>
<calcChain xmlns="http://schemas.openxmlformats.org/spreadsheetml/2006/main">
  <c r="C75" i="3" l="1"/>
  <c r="C72" i="3"/>
  <c r="C71" i="3" s="1"/>
  <c r="C67" i="3"/>
  <c r="C66" i="3"/>
  <c r="C61" i="3"/>
  <c r="C59" i="3"/>
  <c r="C51" i="3"/>
  <c r="C47" i="3"/>
  <c r="C45" i="3" s="1"/>
  <c r="C40" i="3"/>
  <c r="C33" i="3"/>
  <c r="C31" i="3"/>
  <c r="C26" i="3"/>
  <c r="C17" i="3"/>
  <c r="C12" i="3"/>
  <c r="C10" i="3"/>
  <c r="E75" i="3"/>
  <c r="E71" i="3"/>
  <c r="E67" i="3"/>
  <c r="E66" i="3" s="1"/>
  <c r="E61" i="3"/>
  <c r="E59" i="3"/>
  <c r="E51" i="3"/>
  <c r="E47" i="3"/>
  <c r="E45" i="3" s="1"/>
  <c r="C57" i="3" l="1"/>
  <c r="C78" i="3" s="1"/>
  <c r="C43" i="3"/>
  <c r="E57" i="3"/>
  <c r="E78" i="3" s="1"/>
  <c r="E40" i="3"/>
  <c r="E33" i="3"/>
  <c r="E31" i="3" s="1"/>
  <c r="E26" i="3"/>
  <c r="E17" i="3"/>
  <c r="E12" i="3"/>
  <c r="E10" i="3" l="1"/>
  <c r="E43" i="3" s="1"/>
</calcChain>
</file>

<file path=xl/sharedStrings.xml><?xml version="1.0" encoding="utf-8"?>
<sst xmlns="http://schemas.openxmlformats.org/spreadsheetml/2006/main" count="56" uniqueCount="56">
  <si>
    <t>Nota</t>
  </si>
  <si>
    <t>ACTIVO</t>
  </si>
  <si>
    <t>PASIVO</t>
  </si>
  <si>
    <t>DISPONIBILIDADES</t>
  </si>
  <si>
    <t xml:space="preserve">INVERSIONES EN INSTRUMENTOS FINANCIEROS </t>
  </si>
  <si>
    <t>OBLIGACIONES CON ENTIDADES</t>
  </si>
  <si>
    <t>CUENTAS POR PAGAR Y PROVISIONES</t>
  </si>
  <si>
    <t>BIENES MUEBLES E INMUEBLES</t>
  </si>
  <si>
    <t>OTROS ACTIVOS</t>
  </si>
  <si>
    <t>PATRIMONIO</t>
  </si>
  <si>
    <t>APORTES PATRIMONIALES NO CAPITALIZADOS</t>
  </si>
  <si>
    <t>TOTAL ACTIVO</t>
  </si>
  <si>
    <t>RESERVAS PATRIMONIALES</t>
  </si>
  <si>
    <t>RESULTADOS ACUMULADOS DE EJERCICIOS ANTERIORES</t>
  </si>
  <si>
    <t>RESULTADO DEL PERÍODO</t>
  </si>
  <si>
    <t>TOTAL PASIVO Y PATRIMONIO</t>
  </si>
  <si>
    <t>Efectivo</t>
  </si>
  <si>
    <t>Depósitos a la vista en entidades financieras del país</t>
  </si>
  <si>
    <t>Inversiones mantenidas para negociar</t>
  </si>
  <si>
    <t>Inversiones disponibles para la venta</t>
  </si>
  <si>
    <t>Inversiones mantenidas al vencimiento</t>
  </si>
  <si>
    <t>Instrumentos financieros vencidos y restringidos</t>
  </si>
  <si>
    <t>Obligaciones a la vista con entidades financieras</t>
  </si>
  <si>
    <t>(Estimación por deterioro de instrumentos financieros)</t>
  </si>
  <si>
    <t>Cuentas y comisiones por pagar diversas</t>
  </si>
  <si>
    <t>Provisiones</t>
  </si>
  <si>
    <t xml:space="preserve">COMISIONES, PRIMAS Y CUENTAS POR COBRAR </t>
  </si>
  <si>
    <t>Comisiones por cobrar</t>
  </si>
  <si>
    <t>Impuestos sobre la renta diferido</t>
  </si>
  <si>
    <t>Equipos y mobiliario</t>
  </si>
  <si>
    <t xml:space="preserve">Equipos de computación </t>
  </si>
  <si>
    <t>(Depreciación acumulada bienes muebles e inmuebles)</t>
  </si>
  <si>
    <t>Gastos pagados por anticipado</t>
  </si>
  <si>
    <t>CAPITAL SOCIAL Y CAPITAL MÍNIMO FUNCIONAMIENTO</t>
  </si>
  <si>
    <t>Capital pagado</t>
  </si>
  <si>
    <t>Activos intangibles</t>
  </si>
  <si>
    <t xml:space="preserve">Capital pagado adicional </t>
  </si>
  <si>
    <t>Ajustes al valor de los activos</t>
  </si>
  <si>
    <t>Reserva legal</t>
  </si>
  <si>
    <t>Otras reservas obligatorias</t>
  </si>
  <si>
    <t>Utilidades acumuladas de ejercicios anteriores</t>
  </si>
  <si>
    <t>(Pérdidas acumuladas de ejercicios anteriores)</t>
  </si>
  <si>
    <t>Utilidad neta del período</t>
  </si>
  <si>
    <t>AGENCIA DE SEGUROS INVERSIONES Y SEGUROS DE OCCIDENTE SA.</t>
  </si>
  <si>
    <t>Impuesto sobre la renta diferido</t>
  </si>
  <si>
    <t>Terrenos</t>
  </si>
  <si>
    <t>Otras cuentas por cobrar</t>
  </si>
  <si>
    <t xml:space="preserve">                Sr. Juan José Vargas Mesén                                                            MBA. Edgar Antonio Salas Zúñiga</t>
  </si>
  <si>
    <t>Impuesto sobre ventas por cobrar</t>
  </si>
  <si>
    <t>Impuesto de ventas por pagar</t>
  </si>
  <si>
    <t>Edificaciones</t>
  </si>
  <si>
    <t xml:space="preserve">                   CONTADOR PRIVADO                                                                    </t>
  </si>
  <si>
    <t>GERENTE GENERAL</t>
  </si>
  <si>
    <t>ESTADO DE SITUACION FINANCIERA</t>
  </si>
  <si>
    <t>(Cifras en colones sin centimos)</t>
  </si>
  <si>
    <t>POR LOS PERIODOS TERMINADOS AL 30 DE SETIEMBRE DE 2024 y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</si>
</sst>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64" fontId="2" fillId="0" borderId="0" xfId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64" fontId="5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justify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4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3" fontId="4" fillId="0" borderId="2" xfId="1" applyNumberFormat="1" applyFont="1" applyFill="1" applyBorder="1" applyAlignment="1">
      <alignment horizontal="right" vertical="center" wrapText="1"/>
    </xf>
    <xf numFmtId="37" fontId="5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vertical="top"/>
    </xf>
    <xf numFmtId="17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5624-CC98-4B5E-A7F8-7C08F5125F58}">
  <sheetPr>
    <pageSetUpPr fitToPage="1"/>
  </sheetPr>
  <dimension ref="A1:L83"/>
  <sheetViews>
    <sheetView tabSelected="1" workbookViewId="0">
      <selection activeCell="F16" sqref="F16"/>
    </sheetView>
  </sheetViews>
  <sheetFormatPr baseColWidth="10" defaultRowHeight="12.75" x14ac:dyDescent="0.2"/>
  <cols>
    <col min="1" max="1" width="49" style="8" customWidth="1"/>
    <col min="2" max="2" width="5.7109375" style="8" customWidth="1"/>
    <col min="3" max="3" width="14.7109375" style="37" customWidth="1"/>
    <col min="4" max="4" width="1.5703125" style="8" customWidth="1"/>
    <col min="5" max="5" width="10.85546875" style="8" bestFit="1" customWidth="1"/>
    <col min="6" max="6" width="30.28515625" style="8" customWidth="1"/>
    <col min="7" max="13" width="11.28515625" style="1" customWidth="1"/>
    <col min="14" max="16384" width="11.42578125" style="1"/>
  </cols>
  <sheetData>
    <row r="1" spans="1:7" x14ac:dyDescent="0.2">
      <c r="A1" s="50"/>
      <c r="B1" s="50"/>
      <c r="C1" s="50"/>
      <c r="D1" s="50"/>
      <c r="E1" s="50"/>
      <c r="F1" s="50"/>
    </row>
    <row r="3" spans="1:7" s="2" customFormat="1" ht="17.25" customHeight="1" x14ac:dyDescent="0.25">
      <c r="A3" s="48" t="s">
        <v>43</v>
      </c>
      <c r="B3" s="48"/>
      <c r="C3" s="48"/>
      <c r="D3" s="48"/>
      <c r="E3" s="48"/>
      <c r="F3" s="44"/>
    </row>
    <row r="4" spans="1:7" s="2" customFormat="1" ht="21" customHeight="1" x14ac:dyDescent="0.25">
      <c r="A4" s="48" t="s">
        <v>53</v>
      </c>
      <c r="B4" s="48"/>
      <c r="C4" s="48"/>
      <c r="D4" s="48"/>
      <c r="E4" s="48"/>
      <c r="F4" s="44"/>
    </row>
    <row r="5" spans="1:7" s="2" customFormat="1" ht="15" customHeight="1" x14ac:dyDescent="0.2">
      <c r="A5" s="49" t="s">
        <v>55</v>
      </c>
      <c r="B5" s="49"/>
      <c r="C5" s="49"/>
      <c r="D5" s="49"/>
      <c r="E5" s="49"/>
      <c r="F5" s="45"/>
      <c r="G5" s="45"/>
    </row>
    <row r="6" spans="1:7" s="2" customFormat="1" ht="15.75" customHeight="1" x14ac:dyDescent="0.25">
      <c r="A6" s="48" t="s">
        <v>54</v>
      </c>
      <c r="B6" s="48"/>
      <c r="C6" s="48"/>
      <c r="D6" s="48"/>
      <c r="E6" s="48"/>
      <c r="F6" s="44"/>
    </row>
    <row r="7" spans="1:7" s="2" customFormat="1" ht="13.5" thickBot="1" x14ac:dyDescent="0.3">
      <c r="A7" s="25"/>
      <c r="B7" s="25"/>
      <c r="C7" s="31"/>
      <c r="D7" s="25"/>
      <c r="E7" s="25"/>
      <c r="F7" s="25"/>
    </row>
    <row r="8" spans="1:7" s="2" customFormat="1" ht="14.25" thickTop="1" thickBot="1" x14ac:dyDescent="0.25">
      <c r="A8" s="9"/>
      <c r="B8" s="10" t="s">
        <v>0</v>
      </c>
      <c r="C8" s="47">
        <v>45536</v>
      </c>
      <c r="D8" s="11"/>
      <c r="E8" s="47">
        <v>45261</v>
      </c>
    </row>
    <row r="9" spans="1:7" ht="13.5" thickTop="1" x14ac:dyDescent="0.2">
      <c r="A9" s="24"/>
      <c r="B9" s="24"/>
      <c r="C9" s="32"/>
      <c r="D9" s="24"/>
      <c r="E9" s="32"/>
    </row>
    <row r="10" spans="1:7" x14ac:dyDescent="0.2">
      <c r="A10" s="12" t="s">
        <v>1</v>
      </c>
      <c r="B10" s="4"/>
      <c r="C10" s="33">
        <f>C12+C17+C26+C31+C40+1</f>
        <v>142942381.82999998</v>
      </c>
      <c r="D10" s="3"/>
      <c r="E10" s="33">
        <f>E12+E17+E26+E31+E40+1</f>
        <v>138022831.40000001</v>
      </c>
    </row>
    <row r="11" spans="1:7" x14ac:dyDescent="0.2">
      <c r="A11" s="12"/>
      <c r="B11" s="4"/>
      <c r="C11" s="33"/>
      <c r="D11" s="3"/>
      <c r="E11" s="33"/>
    </row>
    <row r="12" spans="1:7" x14ac:dyDescent="0.2">
      <c r="A12" s="12" t="s">
        <v>3</v>
      </c>
      <c r="B12" s="41">
        <v>1</v>
      </c>
      <c r="C12" s="33">
        <f>SUM(C13:C16)+0.01</f>
        <v>27395026.520000003</v>
      </c>
      <c r="D12" s="3"/>
      <c r="E12" s="33">
        <f>SUM(E13:E16)+0.01</f>
        <v>14850150.1</v>
      </c>
    </row>
    <row r="13" spans="1:7" x14ac:dyDescent="0.2">
      <c r="A13" s="5" t="s">
        <v>16</v>
      </c>
      <c r="B13" s="40"/>
      <c r="C13" s="34">
        <v>0</v>
      </c>
      <c r="D13" s="6"/>
      <c r="E13" s="34">
        <v>0</v>
      </c>
    </row>
    <row r="14" spans="1:7" x14ac:dyDescent="0.2">
      <c r="A14" s="5"/>
      <c r="B14" s="40"/>
      <c r="C14" s="34"/>
      <c r="D14" s="6"/>
      <c r="E14" s="34"/>
    </row>
    <row r="15" spans="1:7" x14ac:dyDescent="0.2">
      <c r="A15" s="5" t="s">
        <v>17</v>
      </c>
      <c r="B15" s="40"/>
      <c r="C15" s="34">
        <v>27395026.510000002</v>
      </c>
      <c r="D15" s="6"/>
      <c r="E15" s="34">
        <v>14850150.09</v>
      </c>
    </row>
    <row r="16" spans="1:7" x14ac:dyDescent="0.2">
      <c r="A16" s="15"/>
      <c r="B16" s="40"/>
      <c r="C16" s="35"/>
      <c r="D16" s="5"/>
      <c r="E16" s="35"/>
    </row>
    <row r="17" spans="1:10" x14ac:dyDescent="0.2">
      <c r="A17" s="17" t="s">
        <v>4</v>
      </c>
      <c r="B17" s="40">
        <v>2</v>
      </c>
      <c r="C17" s="33">
        <f>SUM(C18:C22)</f>
        <v>0</v>
      </c>
      <c r="D17" s="3"/>
      <c r="E17" s="33">
        <f>SUM(E18:E22)</f>
        <v>0</v>
      </c>
    </row>
    <row r="18" spans="1:10" x14ac:dyDescent="0.2">
      <c r="A18" s="7" t="s">
        <v>18</v>
      </c>
      <c r="B18" s="40"/>
      <c r="C18" s="34">
        <v>0</v>
      </c>
      <c r="D18" s="3"/>
      <c r="E18" s="34">
        <v>0</v>
      </c>
    </row>
    <row r="19" spans="1:10" x14ac:dyDescent="0.2">
      <c r="A19" s="7" t="s">
        <v>19</v>
      </c>
      <c r="B19" s="40"/>
      <c r="C19" s="34">
        <v>0</v>
      </c>
      <c r="D19" s="6"/>
      <c r="E19" s="34">
        <v>0</v>
      </c>
    </row>
    <row r="20" spans="1:10" x14ac:dyDescent="0.2">
      <c r="A20" s="7" t="s">
        <v>20</v>
      </c>
      <c r="B20" s="40"/>
      <c r="C20" s="34">
        <v>0</v>
      </c>
      <c r="D20" s="6"/>
      <c r="E20" s="34">
        <v>0</v>
      </c>
    </row>
    <row r="21" spans="1:10" x14ac:dyDescent="0.2">
      <c r="A21" s="2" t="s">
        <v>21</v>
      </c>
      <c r="B21" s="40"/>
      <c r="C21" s="34">
        <v>0</v>
      </c>
      <c r="D21" s="6"/>
      <c r="E21" s="34">
        <v>0</v>
      </c>
      <c r="G21" s="42"/>
      <c r="H21" s="42"/>
      <c r="I21" s="42"/>
    </row>
    <row r="22" spans="1:10" x14ac:dyDescent="0.2">
      <c r="A22" s="2" t="s">
        <v>23</v>
      </c>
      <c r="B22" s="40"/>
      <c r="C22" s="34">
        <v>0</v>
      </c>
      <c r="D22" s="6"/>
      <c r="E22" s="34">
        <v>0</v>
      </c>
    </row>
    <row r="23" spans="1:10" x14ac:dyDescent="0.2">
      <c r="A23" s="20"/>
      <c r="B23" s="40"/>
      <c r="C23" s="36"/>
      <c r="E23" s="36"/>
    </row>
    <row r="24" spans="1:10" x14ac:dyDescent="0.2">
      <c r="A24" s="12"/>
      <c r="B24" s="40"/>
      <c r="C24" s="33"/>
      <c r="D24" s="3"/>
      <c r="E24" s="33"/>
    </row>
    <row r="25" spans="1:10" x14ac:dyDescent="0.2">
      <c r="A25" s="2"/>
      <c r="B25" s="40"/>
      <c r="C25" s="34"/>
      <c r="D25" s="6"/>
      <c r="E25" s="34"/>
    </row>
    <row r="26" spans="1:10" x14ac:dyDescent="0.2">
      <c r="A26" s="14" t="s">
        <v>26</v>
      </c>
      <c r="B26" s="40">
        <v>3</v>
      </c>
      <c r="C26" s="33">
        <f>SUM(C27:C30)</f>
        <v>17814644.199999999</v>
      </c>
      <c r="D26" s="3"/>
      <c r="E26" s="33">
        <f>SUM(E27:E30)</f>
        <v>25439970.189999998</v>
      </c>
    </row>
    <row r="27" spans="1:10" x14ac:dyDescent="0.2">
      <c r="A27" s="2" t="s">
        <v>27</v>
      </c>
      <c r="B27" s="40"/>
      <c r="C27" s="34">
        <v>0</v>
      </c>
      <c r="D27" s="6"/>
      <c r="E27" s="34">
        <v>0</v>
      </c>
    </row>
    <row r="28" spans="1:10" x14ac:dyDescent="0.2">
      <c r="A28" s="2" t="s">
        <v>44</v>
      </c>
      <c r="B28" s="40"/>
      <c r="C28" s="34">
        <v>4157569.6</v>
      </c>
      <c r="D28" s="6"/>
      <c r="E28" s="34">
        <v>11782895.289999999</v>
      </c>
      <c r="J28" s="42"/>
    </row>
    <row r="29" spans="1:10" x14ac:dyDescent="0.2">
      <c r="A29" s="2" t="s">
        <v>48</v>
      </c>
      <c r="B29" s="40"/>
      <c r="C29" s="34">
        <v>0</v>
      </c>
      <c r="D29" s="6"/>
      <c r="E29" s="34">
        <v>0</v>
      </c>
    </row>
    <row r="30" spans="1:10" x14ac:dyDescent="0.2">
      <c r="A30" s="2" t="s">
        <v>46</v>
      </c>
      <c r="B30" s="40"/>
      <c r="C30" s="34">
        <v>13657074.6</v>
      </c>
      <c r="D30" s="6"/>
      <c r="E30" s="34">
        <v>13657074.9</v>
      </c>
    </row>
    <row r="31" spans="1:10" x14ac:dyDescent="0.2">
      <c r="A31" s="14" t="s">
        <v>7</v>
      </c>
      <c r="B31" s="40">
        <v>4</v>
      </c>
      <c r="C31" s="33">
        <f>SUM(C32:C38)</f>
        <v>97313485.109999999</v>
      </c>
      <c r="D31" s="3"/>
      <c r="E31" s="33">
        <f>SUM(E32:E38)</f>
        <v>97313485.109999999</v>
      </c>
    </row>
    <row r="32" spans="1:10" x14ac:dyDescent="0.2">
      <c r="A32" s="2" t="s">
        <v>29</v>
      </c>
      <c r="B32" s="40"/>
      <c r="C32" s="34">
        <v>15612885.109999999</v>
      </c>
      <c r="D32" s="5"/>
      <c r="E32" s="34">
        <v>15612885.109999999</v>
      </c>
    </row>
    <row r="33" spans="1:12" x14ac:dyDescent="0.2">
      <c r="A33" s="2" t="s">
        <v>30</v>
      </c>
      <c r="B33" s="40"/>
      <c r="C33" s="34">
        <f>322500+209485+3557314.35+255000.65+120000</f>
        <v>4464300</v>
      </c>
      <c r="D33" s="3"/>
      <c r="E33" s="34">
        <f>322500+209485+3557314.35+255000.65+120000</f>
        <v>4464300</v>
      </c>
    </row>
    <row r="34" spans="1:12" x14ac:dyDescent="0.2">
      <c r="A34" s="2" t="s">
        <v>50</v>
      </c>
      <c r="B34" s="40"/>
      <c r="C34" s="34">
        <v>47883727</v>
      </c>
      <c r="D34" s="3"/>
      <c r="E34" s="34">
        <v>47883727</v>
      </c>
      <c r="L34" s="43"/>
    </row>
    <row r="35" spans="1:12" x14ac:dyDescent="0.2">
      <c r="A35" s="2" t="s">
        <v>45</v>
      </c>
      <c r="B35" s="40"/>
      <c r="C35" s="34">
        <v>50000000</v>
      </c>
      <c r="D35" s="3"/>
      <c r="E35" s="34">
        <v>50000000</v>
      </c>
    </row>
    <row r="36" spans="1:12" x14ac:dyDescent="0.2">
      <c r="A36" s="2"/>
      <c r="B36" s="40"/>
      <c r="C36" s="34"/>
      <c r="D36" s="5"/>
      <c r="E36" s="34"/>
      <c r="H36" s="42"/>
    </row>
    <row r="37" spans="1:12" x14ac:dyDescent="0.2">
      <c r="A37" s="2"/>
      <c r="B37" s="40"/>
      <c r="C37" s="34"/>
      <c r="D37" s="3"/>
      <c r="E37" s="34"/>
    </row>
    <row r="38" spans="1:12" x14ac:dyDescent="0.2">
      <c r="A38" s="8" t="s">
        <v>31</v>
      </c>
      <c r="B38" s="40"/>
      <c r="C38" s="39">
        <v>-20647427</v>
      </c>
      <c r="D38" s="6"/>
      <c r="E38" s="39">
        <v>-20647427</v>
      </c>
    </row>
    <row r="39" spans="1:12" x14ac:dyDescent="0.2">
      <c r="B39" s="40"/>
      <c r="D39" s="6"/>
      <c r="E39" s="37"/>
    </row>
    <row r="40" spans="1:12" x14ac:dyDescent="0.2">
      <c r="A40" s="22" t="s">
        <v>8</v>
      </c>
      <c r="B40" s="40">
        <v>5</v>
      </c>
      <c r="C40" s="33">
        <f>SUM(C41:C42)</f>
        <v>419225</v>
      </c>
      <c r="D40" s="6"/>
      <c r="E40" s="33">
        <f>SUM(E41:E42)</f>
        <v>419225</v>
      </c>
    </row>
    <row r="41" spans="1:12" x14ac:dyDescent="0.2">
      <c r="A41" s="27" t="s">
        <v>32</v>
      </c>
      <c r="B41" s="40"/>
      <c r="C41" s="34">
        <v>0</v>
      </c>
      <c r="D41" s="6"/>
      <c r="E41" s="34">
        <v>0</v>
      </c>
      <c r="G41" s="42"/>
      <c r="H41" s="42"/>
    </row>
    <row r="42" spans="1:12" ht="13.5" thickBot="1" x14ac:dyDescent="0.25">
      <c r="A42" s="27" t="s">
        <v>35</v>
      </c>
      <c r="B42" s="40"/>
      <c r="C42" s="34">
        <v>419225</v>
      </c>
      <c r="D42" s="6"/>
      <c r="E42" s="34">
        <v>419225</v>
      </c>
    </row>
    <row r="43" spans="1:12" ht="14.25" thickTop="1" thickBot="1" x14ac:dyDescent="0.25">
      <c r="A43" s="28" t="s">
        <v>11</v>
      </c>
      <c r="B43" s="29"/>
      <c r="C43" s="38">
        <f>C10</f>
        <v>142942381.82999998</v>
      </c>
      <c r="E43" s="38">
        <f>E10</f>
        <v>138022831.40000001</v>
      </c>
      <c r="G43" s="42"/>
      <c r="H43" s="42"/>
      <c r="K43" s="42"/>
    </row>
    <row r="44" spans="1:12" ht="13.5" thickTop="1" x14ac:dyDescent="0.2">
      <c r="C44" s="8"/>
      <c r="E44" s="37"/>
      <c r="I44" s="42"/>
    </row>
    <row r="45" spans="1:12" x14ac:dyDescent="0.2">
      <c r="A45" s="13" t="s">
        <v>2</v>
      </c>
      <c r="B45" s="40"/>
      <c r="C45" s="33">
        <f>C47+C51</f>
        <v>4020700.99</v>
      </c>
      <c r="E45" s="33">
        <f>E47+E51</f>
        <v>8026905</v>
      </c>
    </row>
    <row r="46" spans="1:12" x14ac:dyDescent="0.2">
      <c r="A46" s="14"/>
      <c r="B46" s="40"/>
      <c r="C46" s="33"/>
      <c r="E46" s="33"/>
    </row>
    <row r="47" spans="1:12" x14ac:dyDescent="0.2">
      <c r="A47" s="18" t="s">
        <v>5</v>
      </c>
      <c r="B47" s="40">
        <v>6</v>
      </c>
      <c r="C47" s="33">
        <f>SUM(C48:C50)</f>
        <v>0</v>
      </c>
      <c r="E47" s="33">
        <f>SUM(E48:E50)</f>
        <v>0</v>
      </c>
    </row>
    <row r="48" spans="1:12" x14ac:dyDescent="0.2">
      <c r="A48" s="2" t="s">
        <v>22</v>
      </c>
      <c r="B48" s="40"/>
      <c r="C48" s="34">
        <v>0</v>
      </c>
      <c r="E48" s="34">
        <v>0</v>
      </c>
    </row>
    <row r="49" spans="1:5" x14ac:dyDescent="0.2">
      <c r="A49" s="19"/>
      <c r="B49" s="40"/>
      <c r="C49" s="34"/>
      <c r="E49" s="34"/>
    </row>
    <row r="50" spans="1:5" x14ac:dyDescent="0.2">
      <c r="A50" s="19"/>
      <c r="B50" s="40"/>
      <c r="C50" s="34"/>
      <c r="E50" s="34"/>
    </row>
    <row r="51" spans="1:5" x14ac:dyDescent="0.2">
      <c r="A51" s="14" t="s">
        <v>6</v>
      </c>
      <c r="B51" s="40">
        <v>7</v>
      </c>
      <c r="C51" s="33">
        <f>SUM(C52:C56)</f>
        <v>4020700.99</v>
      </c>
      <c r="E51" s="33">
        <f>SUM(E52:E56)</f>
        <v>8026905</v>
      </c>
    </row>
    <row r="52" spans="1:5" x14ac:dyDescent="0.2">
      <c r="A52" s="19"/>
      <c r="B52" s="40"/>
      <c r="C52" s="34"/>
      <c r="E52" s="34"/>
    </row>
    <row r="53" spans="1:5" x14ac:dyDescent="0.2">
      <c r="A53" s="26" t="s">
        <v>24</v>
      </c>
      <c r="B53" s="40"/>
      <c r="C53" s="34">
        <v>0</v>
      </c>
      <c r="E53" s="34">
        <v>0</v>
      </c>
    </row>
    <row r="54" spans="1:5" x14ac:dyDescent="0.2">
      <c r="A54" s="26" t="s">
        <v>25</v>
      </c>
      <c r="B54" s="40"/>
      <c r="C54" s="34">
        <v>0</v>
      </c>
      <c r="E54" s="34">
        <v>0</v>
      </c>
    </row>
    <row r="55" spans="1:5" x14ac:dyDescent="0.2">
      <c r="A55" s="26" t="s">
        <v>49</v>
      </c>
      <c r="B55" s="40"/>
      <c r="C55" s="34">
        <v>195377.5</v>
      </c>
      <c r="E55" s="34">
        <v>401580</v>
      </c>
    </row>
    <row r="56" spans="1:5" x14ac:dyDescent="0.2">
      <c r="A56" s="26" t="s">
        <v>28</v>
      </c>
      <c r="B56" s="40"/>
      <c r="C56" s="34">
        <v>3825323.49</v>
      </c>
      <c r="E56" s="34">
        <v>7625325</v>
      </c>
    </row>
    <row r="57" spans="1:5" x14ac:dyDescent="0.2">
      <c r="A57" s="21" t="s">
        <v>9</v>
      </c>
      <c r="B57" s="40">
        <v>8</v>
      </c>
      <c r="C57" s="33">
        <f>+C59+C61+C71+C75+C66</f>
        <v>138921680.59</v>
      </c>
      <c r="E57" s="33">
        <f>+E59+E61+E71+E75+E66</f>
        <v>129995926.09999999</v>
      </c>
    </row>
    <row r="58" spans="1:5" x14ac:dyDescent="0.2">
      <c r="A58" s="16"/>
      <c r="B58" s="40"/>
      <c r="C58" s="36"/>
      <c r="E58" s="36"/>
    </row>
    <row r="59" spans="1:5" x14ac:dyDescent="0.2">
      <c r="A59" s="22" t="s">
        <v>33</v>
      </c>
      <c r="B59" s="40"/>
      <c r="C59" s="33">
        <f>SUM(C60:C60)</f>
        <v>17000000</v>
      </c>
      <c r="E59" s="33">
        <f>SUM(E60:E60)</f>
        <v>17000000</v>
      </c>
    </row>
    <row r="60" spans="1:5" x14ac:dyDescent="0.2">
      <c r="A60" s="27" t="s">
        <v>34</v>
      </c>
      <c r="B60" s="40"/>
      <c r="C60" s="34">
        <v>17000000</v>
      </c>
      <c r="E60" s="34">
        <v>17000000</v>
      </c>
    </row>
    <row r="61" spans="1:5" x14ac:dyDescent="0.2">
      <c r="A61" s="22" t="s">
        <v>10</v>
      </c>
      <c r="B61" s="40"/>
      <c r="C61" s="33">
        <f>SUM(C62:C62)</f>
        <v>6261600</v>
      </c>
      <c r="E61" s="33">
        <f>SUM(E62:E62)</f>
        <v>6261600</v>
      </c>
    </row>
    <row r="62" spans="1:5" x14ac:dyDescent="0.2">
      <c r="A62" s="1" t="s">
        <v>36</v>
      </c>
      <c r="B62" s="40"/>
      <c r="C62" s="34">
        <v>6261600</v>
      </c>
      <c r="E62" s="34">
        <v>6261600</v>
      </c>
    </row>
    <row r="63" spans="1:5" x14ac:dyDescent="0.2">
      <c r="A63" s="27" t="s">
        <v>37</v>
      </c>
      <c r="B63" s="40"/>
      <c r="C63" s="34">
        <v>0</v>
      </c>
      <c r="E63" s="34">
        <v>0</v>
      </c>
    </row>
    <row r="64" spans="1:5" x14ac:dyDescent="0.2">
      <c r="A64" s="27"/>
      <c r="B64" s="40"/>
      <c r="C64" s="34"/>
      <c r="E64" s="34"/>
    </row>
    <row r="65" spans="1:5" x14ac:dyDescent="0.2">
      <c r="A65" s="27"/>
      <c r="B65" s="40"/>
      <c r="C65" s="34"/>
      <c r="E65" s="34"/>
    </row>
    <row r="66" spans="1:5" x14ac:dyDescent="0.2">
      <c r="A66" s="22" t="s">
        <v>12</v>
      </c>
      <c r="B66" s="40"/>
      <c r="C66" s="33">
        <f>SUM(C67:C68)</f>
        <v>307651</v>
      </c>
      <c r="E66" s="33">
        <f>SUM(E67:E68)</f>
        <v>307651</v>
      </c>
    </row>
    <row r="67" spans="1:5" x14ac:dyDescent="0.2">
      <c r="A67" s="27" t="s">
        <v>38</v>
      </c>
      <c r="B67" s="40"/>
      <c r="C67" s="34">
        <f>121800+185851</f>
        <v>307651</v>
      </c>
      <c r="E67" s="34">
        <f>121800+185851</f>
        <v>307651</v>
      </c>
    </row>
    <row r="68" spans="1:5" x14ac:dyDescent="0.2">
      <c r="A68" s="27" t="s">
        <v>39</v>
      </c>
      <c r="B68" s="40"/>
      <c r="C68" s="34">
        <v>0</v>
      </c>
      <c r="E68" s="34">
        <v>0</v>
      </c>
    </row>
    <row r="69" spans="1:5" x14ac:dyDescent="0.2">
      <c r="A69" s="27"/>
      <c r="B69" s="40"/>
      <c r="C69" s="34"/>
      <c r="E69" s="34"/>
    </row>
    <row r="70" spans="1:5" x14ac:dyDescent="0.2">
      <c r="A70" s="27"/>
      <c r="B70" s="40"/>
      <c r="C70" s="34"/>
      <c r="E70" s="34"/>
    </row>
    <row r="71" spans="1:5" x14ac:dyDescent="0.2">
      <c r="A71" s="14" t="s">
        <v>13</v>
      </c>
      <c r="B71" s="40"/>
      <c r="C71" s="33">
        <f>SUM(C72:C73)</f>
        <v>106426675.09999999</v>
      </c>
      <c r="E71" s="33">
        <f>SUM(E72:E73)</f>
        <v>88634249.099999994</v>
      </c>
    </row>
    <row r="72" spans="1:5" x14ac:dyDescent="0.2">
      <c r="A72" s="27" t="s">
        <v>40</v>
      </c>
      <c r="B72" s="40"/>
      <c r="C72" s="34">
        <f>88634249.1+17792426</f>
        <v>106426675.09999999</v>
      </c>
      <c r="E72" s="34">
        <v>88634249.099999994</v>
      </c>
    </row>
    <row r="73" spans="1:5" x14ac:dyDescent="0.2">
      <c r="A73" s="27" t="s">
        <v>41</v>
      </c>
      <c r="B73" s="40"/>
      <c r="C73" s="34">
        <v>0</v>
      </c>
      <c r="E73" s="34">
        <v>0</v>
      </c>
    </row>
    <row r="74" spans="1:5" x14ac:dyDescent="0.2">
      <c r="A74" s="22"/>
      <c r="B74" s="40"/>
      <c r="C74" s="36"/>
      <c r="E74" s="36"/>
    </row>
    <row r="75" spans="1:5" x14ac:dyDescent="0.2">
      <c r="A75" s="22" t="s">
        <v>14</v>
      </c>
      <c r="B75" s="40"/>
      <c r="C75" s="33">
        <f>SUM(C76:C76)</f>
        <v>8925754.4900000002</v>
      </c>
      <c r="E75" s="33">
        <f>SUM(E76:E76)</f>
        <v>17792426</v>
      </c>
    </row>
    <row r="76" spans="1:5" x14ac:dyDescent="0.2">
      <c r="A76" s="1" t="s">
        <v>42</v>
      </c>
      <c r="B76" s="40"/>
      <c r="C76" s="34">
        <v>8925754.4900000002</v>
      </c>
      <c r="E76" s="34">
        <v>17792426</v>
      </c>
    </row>
    <row r="77" spans="1:5" ht="13.5" thickBot="1" x14ac:dyDescent="0.25">
      <c r="A77" s="14"/>
      <c r="B77" s="40"/>
      <c r="C77" s="33"/>
      <c r="E77" s="33"/>
    </row>
    <row r="78" spans="1:5" ht="14.25" thickTop="1" thickBot="1" x14ac:dyDescent="0.25">
      <c r="A78" s="30" t="s">
        <v>15</v>
      </c>
      <c r="B78" s="29"/>
      <c r="C78" s="38">
        <f>+C45+C57</f>
        <v>142942381.58000001</v>
      </c>
      <c r="E78" s="38">
        <f>+E45+E57</f>
        <v>138022831.09999999</v>
      </c>
    </row>
    <row r="79" spans="1:5" ht="13.5" thickTop="1" x14ac:dyDescent="0.2"/>
    <row r="82" spans="1:7" x14ac:dyDescent="0.2">
      <c r="A82" s="46" t="s">
        <v>47</v>
      </c>
      <c r="B82" s="46"/>
      <c r="C82" s="46"/>
      <c r="D82" s="46"/>
      <c r="E82" s="46"/>
      <c r="F82" s="46"/>
      <c r="G82" s="46"/>
    </row>
    <row r="83" spans="1:7" ht="12.75" customHeight="1" x14ac:dyDescent="0.2">
      <c r="A83" s="23" t="s">
        <v>51</v>
      </c>
      <c r="B83" s="23"/>
      <c r="C83" s="50" t="s">
        <v>52</v>
      </c>
      <c r="D83" s="50"/>
      <c r="E83" s="50"/>
      <c r="F83" s="23"/>
      <c r="G83" s="23"/>
    </row>
  </sheetData>
  <mergeCells count="6">
    <mergeCell ref="A1:F1"/>
    <mergeCell ref="A3:E3"/>
    <mergeCell ref="A4:E4"/>
    <mergeCell ref="A5:E5"/>
    <mergeCell ref="A6:E6"/>
    <mergeCell ref="C83:E83"/>
  </mergeCells>
  <phoneticPr fontId="0" type="noConversion"/>
  <pageMargins left="0.7" right="0.7" top="0.24" bottom="0.22" header="0.13" footer="0.12"/>
  <pageSetup scale="72" orientation="portrait" horizontalDpi="360" verticalDpi="360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67ys7ZwzClry34YUKM73giNKeiEHwJ8TDVcb6Ag9wgc=</DigestValue>
    </Reference>
    <Reference Type="http://www.w3.org/2000/09/xmldsig#Object" URI="#idOfficeObject">
      <DigestMethod Algorithm="http://www.w3.org/2001/04/xmlenc#sha256"/>
      <DigestValue>4TbOhoqwWkEA0CT49CcIxabdWk+qbE+RTcY/isrvsVg=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lQu6dgFxylCdp800m4bXrQ8afjTl5n8yEuFoj1NMLMU=</DigestValue>
    </Reference>
  </SignedInfo>
  <SignatureValue>QayHPe9U2ZxGCJf2tUVDIDDB4eKe4WE/D9hzPO7g8AbOsszFV1L62F9kvQQRo/XQKWC41QSE1aJw
W3U5ao32DQ7J/TGF2E2hivSmKYdfbfDQNp1DtVTscuBHHoHM6tzmnZjWfUYXKNXzy4W7cbVTZJIT
sBeMwW9JTUVJLLmVNwPCePdLUSUDVAK0BQ6gsp/iPUgPidFJejx3cOFAYDG/pdIlH7Ui2vb5/gK4
DAfwt5xZVX9k7EFvxmneXN2SockXk9ZKFpG2+UoUzO9B7N0eIKPw+7VuN5SlQTK5dLQl7evLhLlr
mkbbBjlhgbhgEMfkK+N4pfQaqs+9GN6dC1IrBg==</SignatureValue>
  <KeyInfo>
    <X509Data>
      <X509Certificate>MIIFrTCCBJWgAwIBAgITFAALLHFGQSoNeMztxQABAAsscTANBgkqhkiG9w0BAQsFADCBmTEZMBcGA1UEBRMQQ1BKLTQtMDAwLTAwNDAxNzELMAkGA1UEBhMCQ1IxJDAiBgNVBAoTG0JBTkNPIENFTlRSQUwgREUgQ09TVEEgUklDQTEiMCAGA1UECxMZRElWSVNJT04gU0lTVEVNQVMgREUgUEFHTzElMCMGA1UEAxMcQ0EgU0lOUEUgLSBQRVJTT05BIEZJU0lDQSB2MjAeFw0yMTA2MjQxNDMzNDZaFw0yNTA2MjMxNDMzNDZaMIGpMRkwFwYDVQQFExBDUEYtMDEtMDcyOS0wMDE4MRUwEwYDVQQEEwxWQVJHQVMgTUVTRU4xEjAQBgNVBCoTCUpVQU4gSk9TRTELMAkGA1UEBhMCQ1IxFzAVBgNVBAoTDlBFUlNPTkEgRklTSUNBMRIwEAYDVQQLEwlDSVVEQURBTk8xJzAlBgNVBAMTHkpVQU4gSk9TRSBWQVJHQVMgTUVTRU4gKEZJUk1BKTCCASIwDQYJKoZIhvcNAQEBBQADggEPADCCAQoCggEBAId+KfjCVj/7/gH4dqZEuVyX5L+LQcJ3hbQlF+honRmuzvXsLpgaL5vdK+6RgBVxp8ZPpJv5VjyUQ03kZBV8OZGglTpXxmTZtHbw3etccF2fp6wZUWrIm/byt5BmXYtQFakvl3DPeqcw3q2biJH1GUVu+cXw9co76yhCh6QrvzptPhfmGpcxvy0HRjsjpsfkMehCE5mNHGJ47faaLY7cQvZcXUSfkv1ajJUkV48TV7VdgFC2z1yV5eor/NGxfrbHDYCK7YZAXhZ/5NWBotfo0RlJKjV+MfbrnxRYFEh6xG2kxpnpEC3DvchwExAkpJeclxp5MbRHzkFtLV4X0+BCmoUCAwEAAaOCAdowggHWMB0GA1UdDgQWBBT3S+DHv+OmtHC2lxJGf8S13c13ejAfBgNVHSMEGDAWgBRfBRhBEN4VLzrpwBaj56FqUtE67DBhBgNVHR8EWjBYMFagVKBShlBodHRwOi8vZmRpLnNpbnBlLmZpLmNyL3JlcG9zaXRvcmlvL0NBJTIwU0lOUEUlMjAtJTIwUEVSU09OQSUyMEZJU0lDQSUyMHYyKDEpLmNybDCBmAYIKwYBBQUHAQEEgYswgYgwXAYIKwYBBQUHMAKGUGh0dHA6Ly9mZGkuc2lucGUuZmkuY3IvcmVwb3NpdG9yaW8vQ0ElMjBTSU5QRSUyMC0lMjBQRVJTT05BJTIwRklTSUNBJTIwdjIoMSkuY3J0MCgGCCsGAQUFBzABhhxodHRwOi8vb2NzcC5zaW5wZS5maS5jci9vY3NwMA4GA1UdDwEB/wQEAwIGwDA9BgkrBgEEAYI3FQcEMDAuBiYrBgEEAYI3FQiFxOpbgtHjNZWRG4L5lxiGpctrgX+BudJygZ6/eAIBZAIBBzATBgNVHSUEDDAKBggrBgEFBQcDBDAbBgkrBgEEAYI3FQoEDjAMMAoGCCsGAQUFBwMEMBUGA1UdIAQOMAwwCgYIYIE8AQEBAQIwDQYJKoZIhvcNAQELBQADggEBAH95ljx5AH0usmu9x45/+TYMCLO7Y0XMqlzbaP44uAaFxldOPdnty6kyF6qM6RcUq3S6INx/Na8wie8Y48pm1PR4C7aizgOta2i7FqMScos5C4YbZoVtg9Ka6b7C2BgLvTvMtxl8jzfHUJWXttVu+yWTrof5BiqdH6gK5BK+hdaU1k8R6xYTcDAJGb1iigE/gNegdVzLfJzd9kZhDWatcPdqCk4nVKFuIVnTA5JCiMCrKWIwq+kdJma8f1ZU9YWCLtwbBSNK307wT23PPB2FnWgkuyo0QUSimp032DOqGGDFj5ZQrbiTaOYVH7IYpW9irE/SuTAGan9ViaVzPLmxXC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z6n4iFAV5Wn+bbEOKWVdebt3B/pw2D6XhpK6qClHBpU=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lKP9mi2+nXbtnJReVWFBbV4x1B+MHKvl9EYazr3itUs=</DigestValue>
      </Reference>
      <Reference URI="/xl/styles.xml?ContentType=application/vnd.openxmlformats-officedocument.spreadsheetml.styles+xml">
        <DigestMethod Algorithm="http://www.w3.org/2001/04/xmlenc#sha256"/>
        <DigestValue>A3l0mlhgYzjmxwBJZDrQYMWRYSORs1jpkEdjxUE38U8=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ZShYWVKAcBntN3QMPJFMSChlEB3vg0Yyd/KSL0/QSuc=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iAbE39QaUe6N+cO5CqelGyeUn1k+DA+WHlnJA0z1g68=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2024-10-23T01:17:20Z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LA SUGESE</SignatureComments>
          <WindowsVersion>10.0</WindowsVersion>
          <OfficeVersion>16.0.18025/26</OfficeVersion>
          <ApplicationVersion>16.0.18025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2024-10-23T01:17:20Z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Aprobó este documento</xd:Description>
            </xd:CommitmentTypeId>
            <xd:AllSignedDataObjects/>
            <xd:CommitmentTypeQualifiers>
              <xd:CommitmentTypeQualifier>A SOLICITUD DE LA SUGESE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Ggx1WTsM8d9H5YfhvNf+HTAQMCo7uwALjVNkqj5hWbcCBB4MpUIYDzIwMjQxMDIzMDExNzM4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zMDExNzM4WjAvBgkqhkiG9w0BCQQxIgQgzFNFZPpUJYJ7MLI2MLNU/zxDxcLstREdsBzUUwuWNEowNwYLKoZIhvcNAQkQAi8xKDAmMCQwIgQgrKszXYj6Q2nTJpWV/NZakemXG2IrBO983WoSsYOW808wDQYJKoZIhvcNAQEBBQAEggEANVquWRtrCHA0JtfO2eMgKJraahHk/N90Nh8ACQjTIH0tkcp2u3f5L287B3gDzCH7dvT67TX4CeQnTpC1MoR6b37BFS8cR/67L0SfwZ8V2LK3Tq5rsBdsl2QCa/GlWUVi8c1hTif4scF/6P5sg26bgSYSf/PtCV0cgk26OpT/UR8jJefP2bR+hz9wcKrWbSFNq4hj5njEYn/hv7iODNiut7/zB96Lp4EuOg8qLmT1byLvBsvRsf3ESByAcvyfWmYJYeEkdHUwwjZ6JKpOgQ/MQTRnJM6IgOopUwp3oPSOQOGHDIGmGwM80qVpPOnUPIdelF4ukljm8eQivXMyy9zcLQ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QwOTI0MTYxODUzWhcNMjQxMTI1MDQzODUzWqBfMF0wHwYDVR0jBBgwFoAUsLvgCC5LE2jw0IBEA2ekP/8lY/YwEAYJKwYBBAGCNxUBBAMCAQAwCgYDVR0UBAMCATkwHAYJKwYBBAGCNxUEBA8XDTI0MTEyNDE2Mjg1M1owDQYJKoZIhvcNAQENBQADggIBAJaugoec+E80k18v0hjPKlOYr0XotcvWF2zf8OCZgu2b95/qhs3mrWApYetHYGysNpeLOztrCtZKIqYaYMDewykP/k1mo9M/7VNNj5bXtd6uyhLfRtRgNzgBwXGwNNJRwfjrP1Eol2PwEHn38iOa0s/hk3QfG0FjIXzhwg6tt3ggN3FNHcRc7MCloceTg81RjZ6Vcd9r7C1B5U4CwUpBcuZ6UTS8nfVc8KwrWfSWhNOl3fZqFO/IjCNL/2ZBi7P6r882gMow2qcrl59MlIfcY9R5WB85UvrHpDBwRnSFeuukIrFFQPlqWKs96UdCbn0QaD0Fmk2sA+WLE05sKyP7JaL8FQFxc949mCN94I2uqoxBLXFdWA/fV+SZYVWK7K4PfdcU6lplX76TM3DyoplAGqd99Z2KdIrf94U2ysmi8Mjnli33rTMgua2nwXmPgUObwf8BhsE0LLCKISWxf6QnrGkZdXB5R93ORxVCXYoC1d8NeY/RcWizD7Qg57/FRSYBeOR8vcrLGCgcya9clvDAKxubLt3HKlHVL51mHEt968TN8SFkMcNGDZ4jV+91NDbkGntlv/eqR7sCM5k+zU1VCbitQesthDppJQlWWVqpeSgeRgdfUy88k6fIONu7UVTKYg9tUhUi28MmBl34YQKtnBpkuuZW8PYzZBo79xg/Wa5I</xd:EncapsulatedCRLValue>
                <xd:EncapsulatedCRLValue>MIIDHjCCAQYCAQEwDQYJKoZIhvcNAQENBQAwczEZMBcGA1UEBRMQQ1BKLTItMTAwLTA5ODMxMTENMAsGA1UECxMERENGRDEPMA0GA1UEChMGTUlDSVRUMQswCQYDVQQGEwJDUjEpMCcGA1UEAxMgQ0EgUkFJWiBOQUNJT05BTCAtIENPU1RBIFJJQ0EgdjIXDTI0MDkyNDE1NDAzMloXDTI1MDEyNTA0MDAzMlqgXzBdMB8GA1UdIwQYMBaAFODy/n3ERE5Q5DX9CImPToQZRDNAMBAGCSsGAQQBgjcVAQQDAgEAMAoGA1UdFAQDAgEiMBwGCSsGAQQBgjcVBAQPFw0yNTAxMjQxNTUwMzJaMA0GCSqGSIb3DQEBDQUAA4ICAQCy4hCH0vDm1HJxxXaf93qtboqoRsHr6aY1gIPFFy7ogVyzhdClrIo37bBH8mv+tXgnPv4V6TvKUuGu2xkN7zBYKnitQAkNbkwE+ajyzW7frraSzbOpv9zZYrM0N19IjuX0dP/wNeYhFMSuqdkX/4Gz8sv2ckmzDFMYpE+MQ/KhxwpjA1hY+08Y0FY8JBGgq2sW8Uz0tbIfjqgUJhhylPvemf9yOf+dZupyu5GVWYkaXna8JrbrRafOOyDIcsc4eRCXHvskTTUBqcIM/Njv8ZhQSaBlB8zq/lzPWwhW5b79k+PImkaQWp64/6aKpHfx61XqQP3eHHyT1bIZnwRklc5J+OZR+7o5BocaOsAp/ifdG1sJWbtz4ehdX0eE8tUg9m/ZaGed1lzMzZgZ/dP5yjqqZQdFYS5mabYUdjQ71y9utaQR+ur0p/sKCgBr6BZvZ1tRd8gSEwFI0sF9wFg2cSKpwwuCawJYcUKOvPSUdw0mxP7/9P7yZg2DwiopQb1A/9XXXzGNSp/jZmS1L6DntnpPeZmH44IP9UU7sueC4EwVyKVSnDkksHOD53Kb3o39nznJG8d9rtnVJded3WZ9MO8gcgP6btn4IgpyZyJ6QIn2d0tWOOmc+xdc3Tl0V2Nzp7yId0S6+dTPgYpS02o94fvjgaJvoDk8ogQR9wn+/ezo8Q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ZLvx9XLyVvsdG5HnwKcwtk1oPSA=</xd:ByKey>
                  </xd:ResponderID>
                  <xd:ProducedAt>2024-10-23T01:17:04Z</xd:ProducedAt>
                </xd:OCSPIdentifier>
                <xd:DigestAlgAndValue>
                  <DigestMethod Algorithm="http://www.w3.org/2001/04/xmlenc#sha256"/>
                  <DigestValue>f9iUxbHHIROoNB7QL0pc+C9EfOfrSVTBFGMMN+14ATk=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xBo5NWT7/mzS7LbZjoxuU9v2QIvq49STz4S/1JXAeXU=</DigestValue>
                </xd:DigestAlgAndValue>
                <xd:CRLIdentifier>
                  <xd:Issuer>CN=CA POLITICA PERSONA FISICA - COSTA RICA v2, OU=DCFD, O=MICITT, C=CR, SERIALNUMBER=CPJ-2-100-098311</xd:Issuer>
                  <xd:IssueTime>2024-09-24T15:59:28Z</xd:IssueTime>
                </xd:CRLIdentifier>
              </xd:CRLRef>
              <xd:CRLRef>
                <xd:DigestAlgAndValue>
                  <DigestMethod Algorithm="http://www.w3.org/2001/04/xmlenc#sha256"/>
                  <DigestValue>XThrjvfvoIzBlv1bNGX3tuCMO2lC3Kmq5jAV8r/bRTs=</DigestValue>
                </xd:DigestAlgAndValue>
                <xd:CRLIdentifier>
                  <xd:Issuer>CN=CA RAIZ NACIONAL - COSTA RICA v2, C=CR, O=MICITT, OU=DCFD, SERIALNUMBER=CPJ-2-100-098311</xd:Issuer>
                  <xd:IssueTime>2024-09-24T15:40:32Z</xd:IssueTime>
                </xd:CRLIdentifier>
              </xd:CRLRef>
            </xd:CRLRefs>
          </xd:CompleteRevocationRefs>
          <xd:RevocationValues>
            <xd:OCSPValues>
              <xd:EncapsulatedOCSPValue>MIIGiwoBAKCCBoQwggaABgkrBgEFBQcwAQEEggZxMIIGbTCBxaIWBBRku/H1cvJW+x0bkefApzC2TWg9IBgPMjAyNDEwMjMwMTE3MDRaMIGZMIGWMEwwCQYFKw4DAhoFAAQUzgxHzN03kqP+e9oD7BphnZQwSGIEFF8FGEEQ3hUvOunAFqPnoWpS0TrsAhMUAAsscUZBKg14zO3FAAEACyxxgAAYDzIwMjQxMDIzMDAxMDA1WqARGA8yMDI0MTAyNDEyMzAwNVqhIDAeMBwGCSsGAQQBgjcVBAQPFw0yNDEwMjQwMDIwMDVaMA0GCSqGSIb3DQEBCwUAA4IBAQBHLVJZJbCFtN7r6ZLGcmmh60fLQobmSnCZPRwAEbxRCiDVAtODoOphSpHUV9kXOnigw0RHC/4efW+Ox1pODIlsRn7pMzy5To1QmKobyd4r25fcNSV6I9QKWkk12ts8rRViVAiAk1OWxcefv/XUnOm2KehW5/1iCZjWBvDLlQsTQiuppmBXHGVz+UegLpY5cddoOdd2ukQ9z6jQsGI63BNHTtywA564AAlGVbmN9m8llRDX+CWcpOxZuPHFlu8pYKXxAcUkqRAsXFVax9JzoA0c3aIPsT2eMx6OpixOcv0PWxIINEeM+tlNQ7gce3cmg0H9WGz/GOkzY69++g2G2kNQoIIEjTCCBIkwggSFMIIDbaADAgECAhMUABYID9JGrB8upZWXAAIAFggPMA0GCSqGSIb3DQEBCwUAMIGZMRkwFwYDVQQFExBDUEotNC0wMDAtMDA0MDE3MQswCQYDVQQGEwJDUjEkMCIGA1UEChMbQkFOQ08gQ0VOVFJBTCBERSBDT1NUQSBSSUNBMSIwIAYDVQQLExlESVZJU0lPTiBTSVNURU1BUyBERSBQQUdPMSUwIwYDVQQDExxDQSBTSU5QRSAtIFBFUlNPTkEgRklTSUNBIHYyMB4XDTI0MTAxMzIxMjU0OVoXDTI0MTAyNzIxMjU0OVowGjEYMBYGA1UEAxMPUE9SVkVOSVIuZmRpLmNyMIIBIjANBgkqhkiG9w0BAQEFAAOCAQ8AMIIBCgKCAQEA03/MaL/CTZnKg9bZtGUhwMKFhR0eM0TQkT3yKGlSWPYmUho13d78E/dZvzxQ3GZM8PxJCcNrexTEXwYk+z29C6nlsLFi2zT2eC/+hBBenr2ZkVMW6LIWbaV160YO2YkBIY5ftKDkQGfUoRa+MhK/5s6u64Iu6FGk3w0kltZlqqGqgTKvWLD3GaVr0BTq3HlNyS20bkcpwLhi1L+QejNXAihIaVc9s/WppFvIQNpnuHqezxWLdHFa3uXQza0GtcuYY6SYgU+aRFXV6hqB1/KRq0F/Nw42NLOF4yimsde7cr1yZ3pLxKbvV2F2PUhM92wjhzRZ2J2lFf3ViASe5kaz0wIDAQABo4IBQjCCAT4wPQYJKwYBBAGCNxUHBDAwLgYmKwYBBAGCNxUIhcTqW4LR4zWVkRuC+ZcYhqXLa4F/g/b8d4G48TMCAWQCAQcwEwYDVR0lBAwwCgYIKwYBBQUHAwkwDgYDVR0PAQH/BAQDAgeAMBsGCSsGAQQBgjcVCgQOMAwwCgYIKwYBBQUHAwkwDwYJKwYBBQUHMAEFBAIFADAfBgNVHSMEGDAWgBRfBRhBEN4VLzrpwBaj56FqUtE67DAdBgNVHQ4EFgQUZLvx9XLyVvsdG5HnwKcwtk1oPSAwGgYDVR0RBBMwEYIPUE9SVkVOSVIuZmRpLmNyME4GCSsGAQQBgjcZAgRBMD+gPQYKKwYBBAGCNxkCAaAvBC1TLTEtNS0yMS0zMjM5NTUwODc4LTc1Mzc5OTczOS0xNzU2NjAxNTAzLTExMDcwDQYJKoZIhvcNAQELBQADggEBACUvlIkGONPifc1yXkkagy4IY4Yu9sKuUfEtMGeTcD72X504cqFqZ3Gj9JAdYL4O5tLPML6fxWI/hfwbQ5I1bqPL0Jh+2oKPiXaBJ3Du4Hq0Iegw9suEw7oWZXaT+P2eiC6WtFueklcDD5iKStLKlEYMqn7h7ng8ligmP7tnXfs/+yfJAUo47BHtkbHGKJ+OvukErskmbQGi4p8XQ/QwBo11u5LY4hhMdkfz2ry+vOG58OV1gZAmRSOT4SdVHaJ3cUP2nPg/u+mFRf9xWMAyT5Df2QW9w4vwYDxOHX/Zv8XxcA1559DeplixbIZZGEchY62HXbqGP9AvKEcZNo1YMus=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DA5MjQxNTU5MjhaFw0yNDExMjUwNDE5MjhaoF8wXTAfBgNVHSMEGDAWgBRonWk2y4Rue+qTYRn/WDAd1f9cyzAQBgkrBgEEAYI3FQEEAwIBADAKBgNVHRQEAwIBOjAcBgkrBgEEAYI3FQQEDxcNMjQxMTI0MTYwOTI4WjANBgkqhkiG9w0BAQ0FAAOCAgEAoXaiAmh/nt+sUkeTsRVVlWFlcu4A78X+iYZkF0ssr+IVDHh6BHKTZ7KwL621sDhbLHEUmB24whie7hyWMvfFif1rGbDUzoEXrb9dlijbFjKf8ZVpeRicHxrVFau3aFCLCSbzWGf88Loqc7td2vFqz4tUEOeOlRIUWGanv5CQ5/Lb4dIsygY60JfcpKFYdh424ryF29Fm08sqSDd4rHHvJStNRNij97ggDwiOy1r1r4AL22YSv2F8BFoXAYx30FSfSSYVNCP3vdcqzS0FWh9HbUUzL14HXn5VSJyN1/8PWrLRHeU3RngLfYIa/jfxBDPZ/TTlWNm7auwy0nfEkYou3xkUwX3NT3mPPqs/XINsqte/fWdYoBv1xoEDrBXwMcZekAul8GNgSWlEbWDLGcgK/AfrQkKh/PdfWpkbxh60MjnzDAYfBlOaMIj7RAeZNncNOsf7/nbgTluj5VMZe+QLWZjISv/ymB0XzHZWVsXfK6Sb3jjI+xsT5RL4BzEUcyHSUD5psUBgJ5CAQtaQrbe3L04yw0kEv8K1LHpv4C7nwmi8JXiJp3mAhAZDYUH4U6bQwnCq8LkX3YJQrXWuvZpXwgq6ExnLzlyZSQzuBbSgpCCknTSBbi5caM6xgZNuoLWKEDncByy4q2X9ix9827gDeQyUMICoQn1BWdsEQjS5S8A=</xd:EncapsulatedCRLValue>
              <xd:EncapsulatedCRLValue>MIIDHjCCAQYCAQEwDQYJKoZIhvcNAQENBQAwczEZMBcGA1UEBRMQQ1BKLTItMTAwLTA5ODMxMTENMAsGA1UECxMERENGRDEPMA0GA1UEChMGTUlDSVRUMQswCQYDVQQGEwJDUjEpMCcGA1UEAxMgQ0EgUkFJWiBOQUNJT05BTCAtIENPU1RBIFJJQ0EgdjIXDTI0MDkyNDE1NDAzMloXDTI1MDEyNTA0MDAzMlqgXzBdMB8GA1UdIwQYMBaAFODy/n3ERE5Q5DX9CImPToQZRDNAMBAGCSsGAQQBgjcVAQQDAgEAMAoGA1UdFAQDAgEiMBwGCSsGAQQBgjcVBAQPFw0yNTAxMjQxNTUwMzJaMA0GCSqGSIb3DQEBDQUAA4ICAQCy4hCH0vDm1HJxxXaf93qtboqoRsHr6aY1gIPFFy7ogVyzhdClrIo37bBH8mv+tXgnPv4V6TvKUuGu2xkN7zBYKnitQAkNbkwE+ajyzW7frraSzbOpv9zZYrM0N19IjuX0dP/wNeYhFMSuqdkX/4Gz8sv2ckmzDFMYpE+MQ/KhxwpjA1hY+08Y0FY8JBGgq2sW8Uz0tbIfjqgUJhhylPvemf9yOf+dZupyu5GVWYkaXna8JrbrRafOOyDIcsc4eRCXHvskTTUBqcIM/Njv8ZhQSaBlB8zq/lzPWwhW5b79k+PImkaQWp64/6aKpHfx61XqQP3eHHyT1bIZnwRklc5J+OZR+7o5BocaOsAp/ifdG1sJWbtz4ehdX0eE8tUg9m/ZaGed1lzMzZgZ/dP5yjqqZQdFYS5mabYUdjQ71y9utaQR+ur0p/sKCgBr6BZvZ1tRd8gSEwFI0sF9wFg2cSKpwwuCawJYcUKOvPSUdw0mxP7/9P7yZg2DwiopQb1A/9XXXzGNSp/jZmS1L6DntnpPeZmH44IP9UU7sueC4EwVyKVSnDkksHOD53Kb3o39nznJG8d9rtnVJded3WZ9MO8gcgP6btn4IgpyZyJ6QIn2d0tWOOmc+xdc3Tl0V2Nzp7yId0S6+dTPgYpS02o94fvjgaJvoDk8ogQR9wn+/ezo8Q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VptJ5ChUpmgJeMWOHnbRzYzdN2/phWdD/VOtud0zB0YCBB4MpUUYDzIwMjQxMDIzMDExNzM4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zMDExNzM4WjAvBgkqhkiG9w0BCQQxIgQgn157ML4JxmaHZH7LSFkd8Nq+8kcqDmz8yPdvqICL9cgwNwYLKoZIhvcNAQkQAi8xKDAmMCQwIgQgrKszXYj6Q2nTJpWV/NZakemXG2IrBO983WoSsYOW808wDQYJKoZIhvcNAQEBBQAEggEAR6tlVzo7BxV6IiGfmRwjCyD6S42AKXLogFybqedDN+mqS/JC2WwNr1o/DZPHokennaAG4QPPrMbCP9vTIpGkXexWKb8AGw5jKZkrwc2I1zqsIYVkkp9XbEylPgiv71mIKJ0Xrdmq/fjiL3sXGCSwLWgc34L2ZZb6J7WvQdwGNnGpxmKbkcRH0bzJ/lLT+F/orG6cDOxWZ1YrNsITAHeyPgNNQ1gxfShVajZwLonJmpxsKr2AuGqlDggPO8q8T4U9wyFtugxGDO92KAFjxPHrL1Ud/UZZCs9tu6Wa5d5fPuB1X8ULHJqPK95tv+lwGz5ncMwstXAPdG3yzxs8PcP8OA=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yVuw936VzJsxkWmDj1qCzh/Gc378NQW5qoRUX7ZLFiU=</DigestValue>
    </Reference>
    <Reference Type="http://www.w3.org/2000/09/xmldsig#Object" URI="#idOfficeObject">
      <DigestMethod Algorithm="http://www.w3.org/2001/04/xmlenc#sha256"/>
      <DigestValue>uS4o+N+fBP5kjwoaWFjlMfYKAZk3Onn0UkAerqYchTc=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11SXJWUKLD7iWrzZVApFyJeDsg/VboX3xFlIq5rn4To=</DigestValue>
    </Reference>
  </SignedInfo>
  <SignatureValue>ph1FDwPwv5/OFDekF2PCRXldiiPb5bZ+XFj1fNhCeU0wvkIB/mUYET7HJMG/pJaoIaZNQaBWwvuF
RmAftmkWHcfxxBxKZ+VOaDuzlYJisNp7eQDOOhro8/ZTDk9JCpc6EIMatQ9kVkk3JnARMbCMZMYW
iNLxwagi7DdaNVxJ4/FQdAR+JVsDNxyJGx8AlTaZsAM7NS6dAxhLbLYbwQXsgfWKAIIDA/LMoOpf
V1ZKicn+Rgfru5k1ya2jqYcwT3boL6VZLfC908OQkKT0QLt3lNL4zF/kQyHRTxp9pdq77iIm7/dB
Qfa/vRpckbwRaQLkQj2TDzlEG2eXmhH8RAk5yQ==</SignatureValue>
  <KeyInfo>
    <X509Data>
      <X509Certificate>MIIFtzCCBJ+gAwIBAgITFAAM6a9ic58pbXg62QABAAzprzANBgkqhkiG9w0BAQsFADCBmTEZMBcGA1UEBRMQQ1BKLTQtMDAwLTAwNDAxNzELMAkGA1UEBhMCQ1IxJDAiBgNVBAoTG0JBTkNPIENFTlRSQUwgREUgQ09TVEEgUklDQTEiMCAGA1UECxMZRElWSVNJT04gU0lTVEVNQVMgREUgUEFHTzElMCMGA1UEAxMcQ0EgU0lOUEUgLSBQRVJTT05BIEZJU0lDQSB2MjAeFw0yMjAyMTUxNTE5MzFaFw0yNjAyMTQxNTE5MzFaMIGzMRkwFwYDVQQFExBDUEYtMDEtMDQ2NS0wMDAyMRYwFAYDVQQEDA1TQUxBUyBaVcORSUdBMRYwFAYDVQQqEw1FREdBUiBBTlRPTklPMQswCQYDVQQGEwJDUjEXMBUGA1UEChMOUEVSU09OQSBGSVNJQ0ExEjAQBgNVBAsTCUNJVURBREFOTzEsMCoGA1UEAwwjRURHQVIgQU5UT05JTyBTQUxBUyBaVcORSUdBIChGSVJNQSkwggEiMA0GCSqGSIb3DQEBAQUAA4IBDwAwggEKAoIBAQDV8Bp45QA71ZaD4BWanZB8wj/Ojf8+50cRoBczuvQGAiIeRVw/vLblx/nc2F4m3hVj7B/zSsgSPx8zyfTGr2V+BUe8KBnx0ywkolr9Y5OFi968umvlBPtHrrO8Z4nHk7MfP77BT/Vn+l41/41r0oPnYsoHSAEVoMr9t6FQZiw88Ubfsm6Ya+h7Ai5aoOBWC4PeSRygPcQqrOTBYyfHZKfy5bC9gRXKDX3wfR9CXkZ+OFEK3R/y1fC/TbhHBGFygmqJWmvlwt7liGI+35C7aS/ndsxuT2OAyS6NeTtZvmoCr21szmQC3QvxpjBfTW2WyM/3tWq98/BrvHp4kazh8Jh1AgMBAAGjggHaMIIB1jAdBgNVHQ4EFgQU0i2klSV7dL6yEHg56/i3BCH4i74wHwYDVR0jBBgwFoAUXwUYQRDeFS866cAWo+ehalLROuwwYQYDVR0fBFowWDBWoFSgUoZQaHR0cDovL2ZkaS5zaW5wZS5maS5jci9yZXBvc2l0b3Jpby9DQSUyMFNJTlBFJTIwLSUyMFBFUlNPTkElMjBGSVNJQ0ElMjB2MigxKS5jcmwwgZgGCCsGAQUFBwEBBIGLMIGIMFwGCCsGAQUFBzAChlBodHRwOi8vZmRpLnNpbnBlLmZpLmNyL3JlcG9zaXRvcmlvL0NBJTIwU0lOUEUlMjAtJTIwUEVSU09OQSUyMEZJU0lDQSUyMHYyKDEpLmNydDAoBggrBgEFBQcwAYYcaHR0cDovL29jc3Auc2lucGUuZmkuY3Ivb2NzcDAOBgNVHQ8BAf8EBAMCBsAwPQYJKwYBBAGCNxUHBDAwLgYmKwYBBAGCNxUIhcTqW4LR4zWVkRuC+ZcYhqXLa4F/gbnScoGev3gCAWQCAQcwEwYDVR0lBAwwCgYIKwYBBQUHAwQwGwYJKwYBBAGCNxUKBA4wDDAKBggrBgEFBQcDBDAVBgNVHSAEDjAMMAoGCGCBPAEBAQECMA0GCSqGSIb3DQEBCwUAA4IBAQAcjg1LWmMXcLbPyzL7d0Y1iE8RSIlbfyrYnSxLHQAGZ0EJXSH8o1l9cxpUoPstDZ1XkG3DCKUTlLG/d90Ou9EHPJxNY2n50mvwqINp6pwO/t7X/UECSApLcdOmv5BbsWEMUnNJ1IxnbWsHQtJuwAm4SkqrlsiVSzK4+Hc0NEYvJ18lzDjwtZZdbmtAk1MFKhBkisaWpkg/VA50hfMcmcqzUwZoIMra2ycZd9DIcJ/pnXslVsj0Cufg4/3IvDh3tlHWGwpkp/iPUQRdP3xQDGh12HcP24BI5drC8MM3AN7kZ7RSK6b0AobqtVpv/uLJmKUSU02Gl5wr7JB2HOUXnDgh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z6n4iFAV5Wn+bbEOKWVdebt3B/pw2D6XhpK6qClHBpU=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lKP9mi2+nXbtnJReVWFBbV4x1B+MHKvl9EYazr3itUs=</DigestValue>
      </Reference>
      <Reference URI="/xl/styles.xml?ContentType=application/vnd.openxmlformats-officedocument.spreadsheetml.styles+xml">
        <DigestMethod Algorithm="http://www.w3.org/2001/04/xmlenc#sha256"/>
        <DigestValue>A3l0mlhgYzjmxwBJZDrQYMWRYSORs1jpkEdjxUE38U8=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ZShYWVKAcBntN3QMPJFMSChlEB3vg0Yyd/KSL0/QSuc=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iAbE39QaUe6N+cO5CqelGyeUn1k+DA+WHlnJA0z1g68=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2024-10-24T21:40:34Z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SUGESE</SignatureComments>
          <WindowsVersion>10.0</WindowsVersion>
          <OfficeVersion>16.0.18025/26</OfficeVersion>
          <ApplicationVersion>16.0.18025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2024-10-24T21:40:34Z</xd:SigningTime>
          <xd:SigningCertificate>
            <xd:Cert>
              <xd:CertDigest>
                <DigestMethod Algorithm="http://www.w3.org/2001/04/xmlenc#sha256"/>
                <DigestValue>9Kq+s9cX3ktlcnpFHIjmvZTrZLWZvVAcbf280CDK8Tg=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446019297979787318859315627622916290771741103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Aprobó este documento</xd:Description>
            </xd:CommitmentTypeId>
            <xd:AllSignedDataObjects/>
            <xd:CommitmentTypeQualifiers>
              <xd:CommitmentTypeQualifier>A SOLICITUD DE SUGESE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nD8IrWLN6OtNgkN8paQvpDb9V3kg3n+h47b/6cQ00bYCBB4ckqAYDzIwMjQxMDI0MjE0MDM3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0MjE0MDM3WjAvBgkqhkiG9w0BCQQxIgQgPRxHVdLit4fG9wenWwqA6YYHRe/vXXaeimaIHbPKghUwNwYLKoZIhvcNAQkQAi8xKDAmMCQwIgQgrKszXYj6Q2nTJpWV/NZakemXG2IrBO983WoSsYOW808wDQYJKoZIhvcNAQEBBQAEggEA3BBORidVggi0jW0bK9nBh/fSghnvlbq27SyDCTJFOvBxep3jYtN4wIAvtdqQ2XT2jMIKUh3QRAUKDju43tuKa0bqjmcMcBDo6SSJK08hLAdWjQOfX7tIeL5Ua5mBjt+78hLhQw9uIx1oXlwawHo2EyVWYoJeTpigiPOvkaHHbej1Mw9sy1OL6TgUDR9TSGFb57GC7LfH4tQGFT/L9rUkozmS6RK8Eai2eG5y58Dvs6JZZAEADybZll7fdzHmu4nVBjYicnxzMaQNoc6r0naXXwEyRYhamXjx6d4W9vwF0PUvVA3Ox832k5u6D7gJM/AByR0VPu6ZB12F9YKMOPCFYg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QwOTI0MTYxODUzWhcNMjQxMTI1MDQzODUzWqBfMF0wHwYDVR0jBBgwFoAUsLvgCC5LE2jw0IBEA2ekP/8lY/YwEAYJKwYBBAGCNxUBBAMCAQAwCgYDVR0UBAMCATkwHAYJKwYBBAGCNxUEBA8XDTI0MTEyNDE2Mjg1M1owDQYJKoZIhvcNAQENBQADggIBAJaugoec+E80k18v0hjPKlOYr0XotcvWF2zf8OCZgu2b95/qhs3mrWApYetHYGysNpeLOztrCtZKIqYaYMDewykP/k1mo9M/7VNNj5bXtd6uyhLfRtRgNzgBwXGwNNJRwfjrP1Eol2PwEHn38iOa0s/hk3QfG0FjIXzhwg6tt3ggN3FNHcRc7MCloceTg81RjZ6Vcd9r7C1B5U4CwUpBcuZ6UTS8nfVc8KwrWfSWhNOl3fZqFO/IjCNL/2ZBi7P6r882gMow2qcrl59MlIfcY9R5WB85UvrHpDBwRnSFeuukIrFFQPlqWKs96UdCbn0QaD0Fmk2sA+WLE05sKyP7JaL8FQFxc949mCN94I2uqoxBLXFdWA/fV+SZYVWK7K4PfdcU6lplX76TM3DyoplAGqd99Z2KdIrf94U2ysmi8Mjnli33rTMgua2nwXmPgUObwf8BhsE0LLCKISWxf6QnrGkZdXB5R93ORxVCXYoC1d8NeY/RcWizD7Qg57/FRSYBeOR8vcrLGCgcya9clvDAKxubLt3HKlHVL51mHEt968TN8SFkMcNGDZ4jV+91NDbkGntlv/eqR7sCM5k+zU1VCbitQesthDppJQlWWVqpeSgeRgdfUy88k6fIONu7UVTKYg9tUhUi28MmBl34YQKtnBpkuuZW8PYzZBo79xg/Wa5I</xd:EncapsulatedCRLValue>
                <xd:EncapsulatedCRLValue>MIIDHjCCAQYCAQEwDQYJKoZIhvcNAQENBQAwczEZMBcGA1UEBRMQQ1BKLTItMTAwLTA5ODMxMTENMAsGA1UECxMERENGRDEPMA0GA1UEChMGTUlDSVRUMQswCQYDVQQGEwJDUjEpMCcGA1UEAxMgQ0EgUkFJWiBOQUNJT05BTCAtIENPU1RBIFJJQ0EgdjIXDTI0MDczMDE4NDczOVoXDTI0MTIwMTA3MDczOVqgXzBdMB8GA1UdIwQYMBaAFODy/n3ERE5Q5DX9CImPToQZRDNAMBAGCSsGAQQBgjcVAQQDAgEAMAoGA1UdFAQDAgEhMBwGCSsGAQQBgjcVBAQPFw0yNDExMzAxODU3MzlaMA0GCSqGSIb3DQEBDQUAA4ICAQATgLnWZoFLIfxJIxzdhsim7TBibVjq6Nj6e6EWCd12InzSJp1+d+BP/XW802kz3PRrmuE7h4HDYtTTU8uCDqLjLPNBtfSoWmj3R1JfviYja8bgvLUkfX7VlVBL8eeszEyvdIpCkyTgTDHxpZFrvpcMyA3H3ROZa2MYDXVDbSIZRikj+dmPxyW8VkWyrJH7wJNh+FtrCOF5R/U7vDPGyahE4G8ZqSE5+EwzvMkGyQFfiywog1h80d0j/2O6r1g4fPmGPVkJKUl8CC1rgBuYkcV98aD9yIDDX4is9iqxm14v0Q5tBeBArewe5i5leOVObzxmLd6Teh1XFBm6ISjfetcys1wkzjr08Y9zQVrkTZHKP7XhxwpWL/btJTvidYxq7/LFlAGICoD6e97m9g/GUd74tQv3jy5MrGqWSNNzXXO5UY5BhXmqDHwlJKyJ6pxZchu0a2alY1jhAoQLJXQPklZb82qS4iFHbWUOBcnRyDdWdIjguh/WimA40JDXE1wg/sovQrM0MLaWDAX5BbsKj+ZtjP5G210Wy41ea7DUEVVME5B9CtoHzQddtyoEbYc0OVy3qYll//cBNUX8S8tZc0tC/x+rBeYIHIApcuFJ3ok6tLxRSC9raiqgkatkiF/xl5+rovtldeLWooOoLwO5FzNd2Ns3CaxUzsUdIvLGSRStKw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wxBAXbn/Xz8rL4+yZCrW4+/OHVA=</xd:ByKey>
                  </xd:ResponderID>
                  <xd:ProducedAt>2024-10-24T21:37:17Z</xd:ProducedAt>
                </xd:OCSPIdentifier>
                <xd:DigestAlgAndValue>
                  <DigestMethod Algorithm="http://www.w3.org/2001/04/xmlenc#sha256"/>
                  <DigestValue>Bv+uYWGOXF4Bs0xV7KNDjY+JsAzEoqgWCMWaxHezVj0=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xBo5NWT7/mzS7LbZjoxuU9v2QIvq49STz4S/1JXAeXU=</DigestValue>
                </xd:DigestAlgAndValue>
                <xd:CRLIdentifier>
                  <xd:Issuer>CN=CA POLITICA PERSONA FISICA - COSTA RICA v2, OU=DCFD, O=MICITT, C=CR, SERIALNUMBER=CPJ-2-100-098311</xd:Issuer>
                  <xd:IssueTime>2024-09-24T15:59:28Z</xd:IssueTime>
                </xd:CRLIdentifier>
              </xd:CRLRef>
              <xd:CRLRef>
                <xd:DigestAlgAndValue>
                  <DigestMethod Algorithm="http://www.w3.org/2001/04/xmlenc#sha256"/>
                  <DigestValue>tJIIL4tFZyLem7xzfdT9+F8vd6C54QNNPVCdp53Jq0E=</DigestValue>
                </xd:DigestAlgAndValue>
                <xd:CRLIdentifier>
                  <xd:Issuer>CN=CA RAIZ NACIONAL - COSTA RICA v2, C=CR, O=MICITT, OU=DCFD, SERIALNUMBER=CPJ-2-100-098311</xd:Issuer>
                  <xd:IssueTime>2024-07-30T18:47:39Z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TDEEBduf9fPysvj7JkKtbj784dUBgPMjAyNDEwMjQyMTM3MTdaMIGZMIGWMEwwCQYFKw4DAhoFAAQUzgxHzN03kqP+e9oD7BphnZQwSGIEFF8FGEEQ3hUvOunAFqPnoWpS0TrsAhMUAAzpr2JznylteDrZAAEADOmvgAAYDzIwMjQxMDI0MjEyNDQxWqARGA8yMDI0MTAyNjA5NDQ0MVqhIDAeMBwGCSsGAQQBgjcVBAQPFw0yNDEwMjUyMTM0NDFaMA0GCSqGSIb3DQEBCwUAA4IBAQCF9ZHOXpeKXpKwJRzsKBfW7MiNIQCpgwT3oP/3Rro53vGajTCqiN4yV2E8u2+jjagYUeOmM5cQBWCtmvD1wqEAe7o3ICy92Hv5Ad4wFqCcsCAybH4LUmYmcA0qLxwr/cpMEo9d9WnjE9sTXCDIojHlwrtGqWljn+iSetZDGBnrfNwBQR0WNgDC2MoULXE7xSUOIvEhYGu8MDi7VtaaP8DXH/uId2SU4MZmCnUMmhsN96XUt3yYyx46fit35FjwCQBVSdw54AUnaCaG10D1Wwqu2axj+CP1pCFY79m6qCKeInyYDq9uxAfESApvs66fZtI6/fQEWHsiRlQ8RfYUVQZMoIIElzCCBJMwggSPMIIDd6ADAgECAhMUABYIFpnAWsAYw4ZdAAIAFggWMA0GCSqGSIb3DQEBCwUAMIGZMRkwFwYDVQQFExBDUEotNC0wMDAtMDA0MDE3MQswCQYDVQQGEwJDUjEkMCIGA1UEChMbQkFOQ08gQ0VOVFJBTCBERSBDT1NUQSBSSUNBMSIwIAYDVQQLExlESVZJU0lPTiBTSVNURU1BUyBERSBQQUdPMSUwIwYDVQQDExxDQSBTSU5QRSAtIFBFUlNPTkEgRklTSUNBIHYyMB4XDTI0MTAxMzIzMjI1MloXDTI0MTAyNzIzMjI1MlowHjEcMBoGA1UEAxMTU0ktQVBPQ1MtMTAxLmZkaS5jcjCCASIwDQYJKoZIhvcNAQEBBQADggEPADCCAQoCggEBAJQzNrGmkJKVH47bbWM6dYaaNvDV2N9Ef6L2QgLGg6og3PrQR0MhHKXA0de5Bv0TA0dhKAoNN8AkMb9sgPOlQpcKUKAF8hOoRdzL7CQOZsx/ZMYnUR7f5Kafa9V+tms1ZbquoHw2XMru+ee0/ou6p9B1EqHOb5PdmTEfZJEXq2w1m+Oq7FHD2zrQEnHbGtVDPqyGr+sirL9ywx97RbsOUtRXEEypnihtwrCA11Za6sm7I0ANxwwXUIMvbUcX1vgJY0fYPcrGhvbwTkPwxz4pB5Tio8v7ZEnVresGS8EXpatHQRZmGNK1mhTWIxFGwd+s1LiGlZsxb3UTDg45QPMUzGUCAwEAAaOCAUgwggFEMD0GCSsGAQQBgjcVBwQwMC4GJisGAQQBgjcVCIXE6luC0eM1lZEbgvmXGIaly2uBf4P2/HeBuPEzAgFkAgEHMBMGA1UdJQQMMAoGCCsGAQUFBwMJMA4GA1UdDwEB/wQEAwIHgDAbBgkrBgEEAYI3FQoEDjAMMAoGCCsGAQUFBwMJMA8GCSsGAQUFBzABBQQCBQAwHwYDVR0jBBgwFoAUXwUYQRDeFS866cAWo+ehalLROuwwHQYDVR0OBBYEFMMQQF25/18/Ky+PsmQq1uPvzh1QMB4GA1UdEQQXMBWCE1NJLUFQT0NTLTEwMS5mZGkuY3IwUAYJKwYBBAGCNxkCBEMwQaA/BgorBgEEAYI3GQIBoDEEL1MtMS01LTIxLTMyMzk1NTA4NzgtNzUzNzk5NzM5LTE3NTY2MDE1MDMtMTA3MTMzMA0GCSqGSIb3DQEBCwUAA4IBAQATjd1QCaANR7hjxwiO+yWoeivcPvbYnBjnRf87niHZNAykLFb8D1Xd61ppAG2m5U4Iy7HI44axw/fZ2KtAY8RjLsB9Yhbft6Piebl8mDeqddrA75KmUUvgH2fU4wA/0GRuTLHpsiwqvlujH2+a4STYIlioIy9Wy0Ikiu/siYt7fuew4CQrsrgfuT21tV7T9xECGrTijGtfQh7HuOhEH9CqcikU+Xwr6wszej0OyDh7JnEc2WwEGMQxfdVgXd3taNnvu7YAq/FglGIBz4/YUtXSiXBywvByKmJxHTdD1lQowpp8gn0p1qhmKaFfGLNlijkhbO6rqrpDJgKYgjCocEwF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DA5MjQxNTU5MjhaFw0yNDExMjUwNDE5MjhaoF8wXTAfBgNVHSMEGDAWgBRonWk2y4Rue+qTYRn/WDAd1f9cyzAQBgkrBgEEAYI3FQEEAwIBADAKBgNVHRQEAwIBOjAcBgkrBgEEAYI3FQQEDxcNMjQxMTI0MTYwOTI4WjANBgkqhkiG9w0BAQ0FAAOCAgEAoXaiAmh/nt+sUkeTsRVVlWFlcu4A78X+iYZkF0ssr+IVDHh6BHKTZ7KwL621sDhbLHEUmB24whie7hyWMvfFif1rGbDUzoEXrb9dlijbFjKf8ZVpeRicHxrVFau3aFCLCSbzWGf88Loqc7td2vFqz4tUEOeOlRIUWGanv5CQ5/Lb4dIsygY60JfcpKFYdh424ryF29Fm08sqSDd4rHHvJStNRNij97ggDwiOy1r1r4AL22YSv2F8BFoXAYx30FSfSSYVNCP3vdcqzS0FWh9HbUUzL14HXn5VSJyN1/8PWrLRHeU3RngLfYIa/jfxBDPZ/TTlWNm7auwy0nfEkYou3xkUwX3NT3mPPqs/XINsqte/fWdYoBv1xoEDrBXwMcZekAul8GNgSWlEbWDLGcgK/AfrQkKh/PdfWpkbxh60MjnzDAYfBlOaMIj7RAeZNncNOsf7/nbgTluj5VMZe+QLWZjISv/ymB0XzHZWVsXfK6Sb3jjI+xsT5RL4BzEUcyHSUD5psUBgJ5CAQtaQrbe3L04yw0kEv8K1LHpv4C7nwmi8JXiJp3mAhAZDYUH4U6bQwnCq8LkX3YJQrXWuvZpXwgq6ExnLzlyZSQzuBbSgpCCknTSBbi5caM6xgZNuoLWKEDncByy4q2X9ix9827gDeQyUMICoQn1BWdsEQjS5S8A=</xd:EncapsulatedCRLValue>
              <xd:EncapsulatedCRLValue>MIIDHjCCAQYCAQEwDQYJKoZIhvcNAQENBQAwczEZMBcGA1UEBRMQQ1BKLTItMTAwLTA5ODMxMTENMAsGA1UECxMERENGRDEPMA0GA1UEChMGTUlDSVRUMQswCQYDVQQGEwJDUjEpMCcGA1UEAxMgQ0EgUkFJWiBOQUNJT05BTCAtIENPU1RBIFJJQ0EgdjIXDTI0MDczMDE4NDczOVoXDTI0MTIwMTA3MDczOVqgXzBdMB8GA1UdIwQYMBaAFODy/n3ERE5Q5DX9CImPToQZRDNAMBAGCSsGAQQBgjcVAQQDAgEAMAoGA1UdFAQDAgEhMBwGCSsGAQQBgjcVBAQPFw0yNDExMzAxODU3MzlaMA0GCSqGSIb3DQEBDQUAA4ICAQATgLnWZoFLIfxJIxzdhsim7TBibVjq6Nj6e6EWCd12InzSJp1+d+BP/XW802kz3PRrmuE7h4HDYtTTU8uCDqLjLPNBtfSoWmj3R1JfviYja8bgvLUkfX7VlVBL8eeszEyvdIpCkyTgTDHxpZFrvpcMyA3H3ROZa2MYDXVDbSIZRikj+dmPxyW8VkWyrJH7wJNh+FtrCOF5R/U7vDPGyahE4G8ZqSE5+EwzvMkGyQFfiywog1h80d0j/2O6r1g4fPmGPVkJKUl8CC1rgBuYkcV98aD9yIDDX4is9iqxm14v0Q5tBeBArewe5i5leOVObzxmLd6Teh1XFBm6ISjfetcys1wkzjr08Y9zQVrkTZHKP7XhxwpWL/btJTvidYxq7/LFlAGICoD6e97m9g/GUd74tQv3jy5MrGqWSNNzXXO5UY5BhXmqDHwlJKyJ6pxZchu0a2alY1jhAoQLJXQPklZb82qS4iFHbWUOBcnRyDdWdIjguh/WimA40JDXE1wg/sovQrM0MLaWDAX5BbsKj+ZtjP5G210Wy41ea7DUEVVME5B9CtoHzQddtyoEbYc0OVy3qYll//cBNUX8S8tZc0tC/x+rBeYIHIApcuFJ3ok6tLxRSC9raiqgkatkiF/xl5+rovtldeLWooOoLwO5FzNd2Ns3CaxUzsUdIvLGSRStKw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LsIzs4yboyc/JUMQhkahQUO9mnUKOr13f7C7libld+8CBB4ckqIYDzIwMjQxMDI0MjE0MDM3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0MjE0MDM3WjAvBgkqhkiG9w0BCQQxIgQgdHo4U1dDjdXzlsW+1Us+xTiUJH04u3ADPJblqDZ1VQAwNwYLKoZIhvcNAQkQAi8xKDAmMCQwIgQgrKszXYj6Q2nTJpWV/NZakemXG2IrBO983WoSsYOW808wDQYJKoZIhvcNAQEBBQAEggEAVZcnipfdxYCbOYLdckqiAx5hyWh4mEeLnTQZ9M6mPUAXIvcHEt1NTeQzhUo/bMrA16DavLpFRPLaJ12UTLeUJNITzenV+ClFs1B6h5aDodAn2/aOgJZEM9zM4DD31m5BMFFpIYYlXKnsYKyLOfa5bdnTWRL99b8gc5U7b0BAnupzE/zLIs9bjGBMW1/l4kxhtshe3vPHbyollrj632ZWmPPL1yeLGmDMEBKctwlW3i/18oVDTXugHg+J0JaKLAF1YRrbHsBRf45oYWA3ff7XEQjqgs5Jjswy2TxGxrSbxDgOuTnHrNzd23Mqc8f0zAwvQd9TXOzNDpW2XCbDezF7wA=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soliscj</dc:creator>
  <cp:lastModifiedBy>Anayancy Ledezma Benavides</cp:lastModifiedBy>
  <cp:lastPrinted>2024-10-23T00:57:43Z</cp:lastPrinted>
  <dcterms:created xsi:type="dcterms:W3CDTF">2009-06-26T21:46:25Z</dcterms:created>
  <dcterms:modified xsi:type="dcterms:W3CDTF">2024-10-23T01:14:21Z</dcterms:modified>
</cp:coreProperties>
</file>